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elektro/Doplnění ZD/03/Rozpočty Montáže elektro/02_Svitky/"/>
    </mc:Choice>
  </mc:AlternateContent>
  <xr:revisionPtr revIDLastSave="5" documentId="13_ncr:1_{8002B166-E69F-4167-8D8A-F922E03BC39D}" xr6:coauthVersionLast="47" xr6:coauthVersionMax="47" xr10:uidLastSave="{4A129F93-DA83-47E7-88D5-FF7145BCE5B3}"/>
  <bookViews>
    <workbookView xWindow="43530" yWindow="135" windowWidth="26880" windowHeight="14025" xr2:uid="{371BF450-0D3A-4611-8058-F1F3195E58E1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L11" i="1" s="1"/>
  <c r="N11" i="1" s="1"/>
  <c r="K12" i="1"/>
  <c r="L12" i="1" s="1"/>
  <c r="N12" i="1" s="1"/>
  <c r="K13" i="1"/>
  <c r="L13" i="1" s="1"/>
  <c r="N13" i="1" s="1"/>
  <c r="K14" i="1"/>
  <c r="L14" i="1" s="1"/>
  <c r="N14" i="1" s="1"/>
  <c r="K15" i="1"/>
  <c r="L15" i="1" s="1"/>
  <c r="N15" i="1" s="1"/>
  <c r="K16" i="1"/>
  <c r="L16" i="1" s="1"/>
  <c r="N16" i="1" s="1"/>
  <c r="K17" i="1"/>
  <c r="L17" i="1" s="1"/>
  <c r="N17" i="1" s="1"/>
  <c r="K18" i="1"/>
  <c r="L18" i="1" s="1"/>
  <c r="N18" i="1" s="1"/>
  <c r="K19" i="1"/>
  <c r="L19" i="1" s="1"/>
  <c r="N19" i="1" s="1"/>
  <c r="K20" i="1"/>
  <c r="L20" i="1" s="1"/>
  <c r="N20" i="1" s="1"/>
  <c r="K21" i="1"/>
  <c r="L21" i="1" s="1"/>
  <c r="N21" i="1" s="1"/>
  <c r="K22" i="1"/>
  <c r="L22" i="1" s="1"/>
  <c r="N22" i="1" s="1"/>
  <c r="K23" i="1"/>
  <c r="L23" i="1" s="1"/>
  <c r="N23" i="1" s="1"/>
  <c r="K24" i="1"/>
  <c r="L24" i="1" s="1"/>
  <c r="N24" i="1" s="1"/>
  <c r="K7" i="1"/>
  <c r="L7" i="1" s="1"/>
  <c r="N7" i="1" s="1"/>
  <c r="K8" i="1"/>
  <c r="L8" i="1" s="1"/>
  <c r="N8" i="1" s="1"/>
  <c r="K9" i="1"/>
  <c r="L9" i="1" s="1"/>
  <c r="N9" i="1" s="1"/>
  <c r="K6" i="1"/>
  <c r="L6" i="1" s="1"/>
  <c r="N6" i="1" s="1"/>
  <c r="K25" i="1"/>
  <c r="L25" i="1" s="1"/>
  <c r="N25" i="1" s="1"/>
  <c r="K28" i="1"/>
  <c r="L28" i="1" s="1"/>
  <c r="N28" i="1" s="1"/>
  <c r="K27" i="1"/>
  <c r="L27" i="1" s="1"/>
  <c r="N27" i="1" s="1"/>
  <c r="N30" i="1" l="1"/>
</calcChain>
</file>

<file path=xl/sharedStrings.xml><?xml version="1.0" encoding="utf-8"?>
<sst xmlns="http://schemas.openxmlformats.org/spreadsheetml/2006/main" count="118" uniqueCount="62">
  <si>
    <t>Značení dle Pyrotek</t>
  </si>
  <si>
    <t>Zařízení</t>
  </si>
  <si>
    <t>Vodiče</t>
  </si>
  <si>
    <t>Napětí</t>
  </si>
  <si>
    <t>Typ kabelu</t>
  </si>
  <si>
    <t>Délka (m)</t>
  </si>
  <si>
    <t>Celkem délka (m)</t>
  </si>
  <si>
    <t>z</t>
  </si>
  <si>
    <t>do</t>
  </si>
  <si>
    <t>Linka 1</t>
  </si>
  <si>
    <t>Linka 2</t>
  </si>
  <si>
    <t>Linka 3</t>
  </si>
  <si>
    <t>Linka 4</t>
  </si>
  <si>
    <t>C01- rozvodna TR8.2.3</t>
  </si>
  <si>
    <t>SNIF ELECTRICAL AND SCR PANEL</t>
  </si>
  <si>
    <t>Není součástí dodávky</t>
  </si>
  <si>
    <t>FURNACE HEATING ISOLATION TRANSFORMER</t>
  </si>
  <si>
    <t>3+GND</t>
  </si>
  <si>
    <t>400V</t>
  </si>
  <si>
    <t>2+GND</t>
  </si>
  <si>
    <t>240V</t>
  </si>
  <si>
    <t>DEGASSER JUNCTION BOX - TAKEOVER POINT</t>
  </si>
  <si>
    <t>2x 3+GND</t>
  </si>
  <si>
    <t>24VDC</t>
  </si>
  <si>
    <t>INERT PANEL I/O BOX</t>
  </si>
  <si>
    <t>8+SHD</t>
  </si>
  <si>
    <t>COVER LIFTER PENDANT CONTROL</t>
  </si>
  <si>
    <t>5+GND</t>
  </si>
  <si>
    <t>EXHAUST BLOWER</t>
  </si>
  <si>
    <t>PNEUMATIC DRAIN PENDANT CONTROL</t>
  </si>
  <si>
    <t>HMI OPERATOR CONTROL PANEL</t>
  </si>
  <si>
    <t>19+GND</t>
  </si>
  <si>
    <t>ETH</t>
  </si>
  <si>
    <t>1pair</t>
  </si>
  <si>
    <t>Optický patch kabel 50/125 (multimode), 10m, s konektory</t>
  </si>
  <si>
    <t>Kabelový žlab neděrovaný 60x200x0,6 (pozink) vč. víka a uchycení</t>
  </si>
  <si>
    <t>Těžká ohebná ocelová trubka FFS-ES 25 Fränkische 20110025</t>
  </si>
  <si>
    <t>CELKEM</t>
  </si>
  <si>
    <t>Cena v Kč/m</t>
  </si>
  <si>
    <t>Cena celková Kč bez DPH</t>
  </si>
  <si>
    <t>Svitky,Degasser - kabely, žlaby</t>
  </si>
  <si>
    <t>145 MULTI černá 3 G 70 mm² - 53542</t>
  </si>
  <si>
    <t>145 MULTI černá 4 G 50 mm² - 53538</t>
  </si>
  <si>
    <t xml:space="preserve"> 145 MULTI černá 3 G 70 mm² - 53542</t>
  </si>
  <si>
    <r>
      <rPr>
        <b/>
        <sz val="11"/>
        <rFont val="Calibri"/>
        <family val="2"/>
        <charset val="238"/>
        <scheme val="minor"/>
      </rPr>
      <t>2x</t>
    </r>
    <r>
      <rPr>
        <sz val="11"/>
        <rFont val="Calibri"/>
        <family val="2"/>
        <charset val="238"/>
        <scheme val="minor"/>
      </rPr>
      <t xml:space="preserve">  145 MULTI černá 4 G 2,5 mm² - 53474</t>
    </r>
  </si>
  <si>
    <t>145 MULTI černá 4 G 2,5 mm² - 53474</t>
  </si>
  <si>
    <r>
      <t>145 MULTI-</t>
    </r>
    <r>
      <rPr>
        <b/>
        <sz val="11"/>
        <rFont val="Calibri"/>
        <family val="2"/>
        <charset val="238"/>
        <scheme val="minor"/>
      </rPr>
      <t xml:space="preserve">C </t>
    </r>
    <r>
      <rPr>
        <sz val="11"/>
        <rFont val="Calibri"/>
        <family val="2"/>
        <charset val="238"/>
        <scheme val="minor"/>
      </rPr>
      <t>černá 10 x 2,5 mm² - 52262</t>
    </r>
  </si>
  <si>
    <r>
      <t>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4 x 2,5 mm² - 52257</t>
    </r>
  </si>
  <si>
    <t>145 MULTI černá 3 G 2,5 mm² - 53473</t>
  </si>
  <si>
    <t xml:space="preserve"> 145 MULTI černá 4 G 4 mm² - 53494</t>
  </si>
  <si>
    <r>
      <t xml:space="preserve"> 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10 x 2,5 mm² - 52262</t>
    </r>
  </si>
  <si>
    <r>
      <t xml:space="preserve"> 145 MULTI-</t>
    </r>
    <r>
      <rPr>
        <b/>
        <sz val="11"/>
        <rFont val="Calibri"/>
        <family val="2"/>
        <charset val="238"/>
        <scheme val="minor"/>
      </rPr>
      <t>C</t>
    </r>
    <r>
      <rPr>
        <sz val="11"/>
        <rFont val="Calibri"/>
        <family val="2"/>
        <charset val="238"/>
        <scheme val="minor"/>
      </rPr>
      <t xml:space="preserve"> černá 4 x 2,5 mm² - 52257</t>
    </r>
  </si>
  <si>
    <t xml:space="preserve"> 145 MULTI černá 6 G 2,5 mm² - 53476</t>
  </si>
  <si>
    <r>
      <t xml:space="preserve"> 145 MULTI</t>
    </r>
    <r>
      <rPr>
        <b/>
        <sz val="11"/>
        <rFont val="Calibri"/>
        <family val="2"/>
        <charset val="238"/>
        <scheme val="minor"/>
      </rPr>
      <t>-C</t>
    </r>
    <r>
      <rPr>
        <sz val="11"/>
        <rFont val="Calibri"/>
        <family val="2"/>
        <charset val="238"/>
        <scheme val="minor"/>
      </rPr>
      <t xml:space="preserve"> černá 10 x 2,5 mm² - 52262</t>
    </r>
  </si>
  <si>
    <t>145 MULTI černá 21 G 2,5 mm² - 53484</t>
  </si>
  <si>
    <t xml:space="preserve"> PROFInet A CAT.5e SF/UTP PVC STATIC + koncovky</t>
  </si>
  <si>
    <t>Požadavky na doplnění specifikace</t>
  </si>
  <si>
    <t>Je požadován kabel 1x10m, 1x50m, 5x10m?</t>
  </si>
  <si>
    <t>Je dostačující galvanický zinek?</t>
  </si>
  <si>
    <t>ano může být galvanický zinek</t>
  </si>
  <si>
    <t>Vysvětlení Zadavatele</t>
  </si>
  <si>
    <t xml:space="preserve">optický kabel je potřeba dodat 4x12,5m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</si>
</sst>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0" borderId="7" xfId="0" applyFont="1" applyBorder="1"/>
    <xf numFmtId="0" fontId="0" fillId="0" borderId="8" xfId="0" applyBorder="1"/>
    <xf numFmtId="164" fontId="5" fillId="0" borderId="5" xfId="0" applyNumberFormat="1" applyFont="1" applyBorder="1" applyAlignment="1">
      <alignment horizontal="center"/>
    </xf>
    <xf numFmtId="0" fontId="1" fillId="0" borderId="0" xfId="0" applyFont="1"/>
    <xf numFmtId="0" fontId="0" fillId="2" borderId="1" xfId="0" applyFill="1" applyBorder="1"/>
    <xf numFmtId="0" fontId="0" fillId="2" borderId="0" xfId="0" applyFill="1"/>
    <xf numFmtId="0" fontId="0" fillId="0" borderId="9" xfId="0" applyBorder="1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E078-F067-41E9-A085-4C41C4657119}">
  <dimension ref="A1:P30"/>
  <sheetViews>
    <sheetView tabSelected="1" topLeftCell="C1" zoomScale="90" zoomScaleNormal="90" workbookViewId="0">
      <selection activeCell="P29" sqref="P29"/>
    </sheetView>
  </sheetViews>
  <sheetFormatPr defaultRowHeight="14.25" x14ac:dyDescent="0.45"/>
  <cols>
    <col min="1" max="1" width="11.46484375" customWidth="1"/>
    <col min="2" max="2" width="39.53125" customWidth="1"/>
    <col min="3" max="3" width="44.265625" customWidth="1"/>
    <col min="6" max="6" width="54.53125" customWidth="1"/>
    <col min="7" max="11" width="0" hidden="1" customWidth="1"/>
    <col min="12" max="12" width="14.19921875" customWidth="1"/>
    <col min="13" max="13" width="10.796875" customWidth="1"/>
    <col min="14" max="14" width="20.19921875" style="8" customWidth="1"/>
    <col min="15" max="15" width="39" customWidth="1"/>
    <col min="16" max="16" width="66.9296875" customWidth="1"/>
  </cols>
  <sheetData>
    <row r="1" spans="1:16" x14ac:dyDescent="0.45">
      <c r="A1" s="15" t="s">
        <v>40</v>
      </c>
    </row>
    <row r="3" spans="1:16" x14ac:dyDescent="0.45">
      <c r="A3" s="19" t="s">
        <v>0</v>
      </c>
      <c r="B3" s="23" t="s">
        <v>1</v>
      </c>
      <c r="C3" s="23"/>
      <c r="D3" s="23" t="s">
        <v>2</v>
      </c>
      <c r="E3" s="23" t="s">
        <v>3</v>
      </c>
      <c r="F3" s="23" t="s">
        <v>4</v>
      </c>
      <c r="G3" s="23" t="s">
        <v>5</v>
      </c>
      <c r="H3" s="23"/>
      <c r="I3" s="23"/>
      <c r="J3" s="23"/>
      <c r="K3" s="19" t="s">
        <v>6</v>
      </c>
      <c r="L3" s="19" t="s">
        <v>6</v>
      </c>
      <c r="M3" s="23" t="s">
        <v>38</v>
      </c>
      <c r="N3" s="19" t="s">
        <v>39</v>
      </c>
      <c r="O3" s="1"/>
      <c r="P3" s="1"/>
    </row>
    <row r="4" spans="1:16" x14ac:dyDescent="0.45">
      <c r="A4" s="19"/>
      <c r="B4" s="2" t="s">
        <v>7</v>
      </c>
      <c r="C4" s="2" t="s">
        <v>8</v>
      </c>
      <c r="D4" s="23"/>
      <c r="E4" s="23"/>
      <c r="F4" s="23"/>
      <c r="G4" s="2" t="s">
        <v>9</v>
      </c>
      <c r="H4" s="2" t="s">
        <v>10</v>
      </c>
      <c r="I4" s="2" t="s">
        <v>11</v>
      </c>
      <c r="J4" s="2" t="s">
        <v>12</v>
      </c>
      <c r="K4" s="19"/>
      <c r="L4" s="19"/>
      <c r="M4" s="23"/>
      <c r="N4" s="19"/>
      <c r="O4" s="16" t="s">
        <v>56</v>
      </c>
      <c r="P4" s="1" t="s">
        <v>60</v>
      </c>
    </row>
    <row r="5" spans="1:16" x14ac:dyDescent="0.45">
      <c r="A5" s="3">
        <v>1</v>
      </c>
      <c r="B5" s="3" t="s">
        <v>13</v>
      </c>
      <c r="C5" s="3" t="s">
        <v>14</v>
      </c>
      <c r="D5" s="20" t="s">
        <v>15</v>
      </c>
      <c r="E5" s="21"/>
      <c r="F5" s="21"/>
      <c r="G5" s="21"/>
      <c r="H5" s="21"/>
      <c r="I5" s="21"/>
      <c r="J5" s="21"/>
      <c r="K5" s="21"/>
      <c r="L5" s="21"/>
      <c r="M5" s="21"/>
      <c r="N5" s="22"/>
      <c r="O5" s="18"/>
    </row>
    <row r="6" spans="1:16" x14ac:dyDescent="0.45">
      <c r="A6" s="3">
        <v>2</v>
      </c>
      <c r="B6" s="3" t="s">
        <v>14</v>
      </c>
      <c r="C6" s="3" t="s">
        <v>16</v>
      </c>
      <c r="D6" s="3" t="s">
        <v>17</v>
      </c>
      <c r="E6" s="3" t="s">
        <v>18</v>
      </c>
      <c r="F6" s="7" t="s">
        <v>42</v>
      </c>
      <c r="G6" s="3">
        <v>5</v>
      </c>
      <c r="H6" s="3">
        <v>5</v>
      </c>
      <c r="I6" s="3">
        <v>5</v>
      </c>
      <c r="J6" s="3">
        <v>5</v>
      </c>
      <c r="K6" s="3">
        <f>G6+H6+I6+J6</f>
        <v>20</v>
      </c>
      <c r="L6" s="3">
        <f>ROUNDUP((K6*1.25),0)</f>
        <v>25</v>
      </c>
      <c r="M6" s="4"/>
      <c r="N6" s="6">
        <f>L6*M6</f>
        <v>0</v>
      </c>
    </row>
    <row r="7" spans="1:16" x14ac:dyDescent="0.45">
      <c r="A7" s="3">
        <v>3</v>
      </c>
      <c r="B7" s="3" t="s">
        <v>16</v>
      </c>
      <c r="C7" s="3" t="s">
        <v>14</v>
      </c>
      <c r="D7" s="3" t="s">
        <v>19</v>
      </c>
      <c r="E7" s="3" t="s">
        <v>20</v>
      </c>
      <c r="F7" s="7" t="s">
        <v>41</v>
      </c>
      <c r="G7" s="3">
        <v>5</v>
      </c>
      <c r="H7" s="3">
        <v>5</v>
      </c>
      <c r="I7" s="3">
        <v>5</v>
      </c>
      <c r="J7" s="3">
        <v>5</v>
      </c>
      <c r="K7" s="3">
        <f t="shared" ref="K7:K9" si="0">G7+H7+I7+J7</f>
        <v>20</v>
      </c>
      <c r="L7" s="3">
        <f t="shared" ref="L7:L25" si="1">ROUNDUP((K7*1.25),0)</f>
        <v>25</v>
      </c>
      <c r="M7" s="4"/>
      <c r="N7" s="6">
        <f t="shared" ref="N7:N28" si="2">L7*M7</f>
        <v>0</v>
      </c>
    </row>
    <row r="8" spans="1:16" x14ac:dyDescent="0.45">
      <c r="A8" s="3">
        <v>4</v>
      </c>
      <c r="B8" s="3" t="s">
        <v>14</v>
      </c>
      <c r="C8" s="3" t="s">
        <v>21</v>
      </c>
      <c r="D8" s="3" t="s">
        <v>19</v>
      </c>
      <c r="E8" s="3" t="s">
        <v>20</v>
      </c>
      <c r="F8" s="7" t="s">
        <v>43</v>
      </c>
      <c r="G8" s="3">
        <v>33</v>
      </c>
      <c r="H8" s="3">
        <v>33</v>
      </c>
      <c r="I8" s="3">
        <v>33</v>
      </c>
      <c r="J8" s="3">
        <v>33</v>
      </c>
      <c r="K8" s="3">
        <f t="shared" si="0"/>
        <v>132</v>
      </c>
      <c r="L8" s="3">
        <f t="shared" si="1"/>
        <v>165</v>
      </c>
      <c r="M8" s="4"/>
      <c r="N8" s="6">
        <f t="shared" si="2"/>
        <v>0</v>
      </c>
    </row>
    <row r="9" spans="1:16" x14ac:dyDescent="0.45">
      <c r="A9" s="3">
        <v>5</v>
      </c>
      <c r="B9" s="3" t="s">
        <v>14</v>
      </c>
      <c r="C9" s="3" t="s">
        <v>21</v>
      </c>
      <c r="D9" s="3" t="s">
        <v>22</v>
      </c>
      <c r="E9" s="3" t="s">
        <v>18</v>
      </c>
      <c r="F9" s="7" t="s">
        <v>44</v>
      </c>
      <c r="G9" s="3">
        <v>66</v>
      </c>
      <c r="H9" s="3">
        <v>66</v>
      </c>
      <c r="I9" s="3">
        <v>66</v>
      </c>
      <c r="J9" s="3">
        <v>66</v>
      </c>
      <c r="K9" s="3">
        <f t="shared" si="0"/>
        <v>264</v>
      </c>
      <c r="L9" s="3">
        <f t="shared" si="1"/>
        <v>330</v>
      </c>
      <c r="M9" s="4"/>
      <c r="N9" s="6">
        <f t="shared" si="2"/>
        <v>0</v>
      </c>
    </row>
    <row r="10" spans="1:16" x14ac:dyDescent="0.45">
      <c r="A10" s="3">
        <v>6</v>
      </c>
      <c r="B10" s="3" t="s">
        <v>13</v>
      </c>
      <c r="C10" s="3" t="s">
        <v>14</v>
      </c>
      <c r="D10" s="20" t="s">
        <v>15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6" x14ac:dyDescent="0.45">
      <c r="A11" s="3">
        <v>7</v>
      </c>
      <c r="B11" s="3" t="s">
        <v>14</v>
      </c>
      <c r="C11" s="3" t="s">
        <v>21</v>
      </c>
      <c r="D11" s="3" t="s">
        <v>17</v>
      </c>
      <c r="E11" s="3" t="s">
        <v>18</v>
      </c>
      <c r="F11" s="7" t="s">
        <v>45</v>
      </c>
      <c r="G11" s="3">
        <v>33</v>
      </c>
      <c r="H11" s="3">
        <v>33</v>
      </c>
      <c r="I11" s="3">
        <v>33</v>
      </c>
      <c r="J11" s="3">
        <v>33</v>
      </c>
      <c r="K11" s="3">
        <f t="shared" ref="K11:K24" si="3">G11+H11+I11+J11</f>
        <v>132</v>
      </c>
      <c r="L11" s="3">
        <f t="shared" si="1"/>
        <v>165</v>
      </c>
      <c r="M11" s="4"/>
      <c r="N11" s="6">
        <f t="shared" si="2"/>
        <v>0</v>
      </c>
    </row>
    <row r="12" spans="1:16" x14ac:dyDescent="0.45">
      <c r="A12" s="3">
        <v>8</v>
      </c>
      <c r="B12" s="3" t="s">
        <v>14</v>
      </c>
      <c r="C12" s="3" t="s">
        <v>21</v>
      </c>
      <c r="D12" s="3">
        <v>8</v>
      </c>
      <c r="E12" s="3" t="s">
        <v>23</v>
      </c>
      <c r="F12" s="7" t="s">
        <v>46</v>
      </c>
      <c r="G12" s="3">
        <v>33</v>
      </c>
      <c r="H12" s="3">
        <v>33</v>
      </c>
      <c r="I12" s="3">
        <v>33</v>
      </c>
      <c r="J12" s="3">
        <v>33</v>
      </c>
      <c r="K12" s="3">
        <f t="shared" si="3"/>
        <v>132</v>
      </c>
      <c r="L12" s="3">
        <f t="shared" si="1"/>
        <v>165</v>
      </c>
      <c r="M12" s="4"/>
      <c r="N12" s="6">
        <f t="shared" si="2"/>
        <v>0</v>
      </c>
    </row>
    <row r="13" spans="1:16" x14ac:dyDescent="0.45">
      <c r="A13" s="3">
        <v>9</v>
      </c>
      <c r="B13" s="3" t="s">
        <v>14</v>
      </c>
      <c r="C13" s="3" t="s">
        <v>24</v>
      </c>
      <c r="D13" s="3">
        <v>3</v>
      </c>
      <c r="E13" s="3" t="s">
        <v>20</v>
      </c>
      <c r="F13" s="7" t="s">
        <v>47</v>
      </c>
      <c r="G13" s="3">
        <v>10</v>
      </c>
      <c r="H13" s="3">
        <v>10</v>
      </c>
      <c r="I13" s="3">
        <v>10</v>
      </c>
      <c r="J13" s="3">
        <v>10</v>
      </c>
      <c r="K13" s="3">
        <f t="shared" si="3"/>
        <v>40</v>
      </c>
      <c r="L13" s="3">
        <f t="shared" si="1"/>
        <v>50</v>
      </c>
      <c r="M13" s="4"/>
      <c r="N13" s="6">
        <f t="shared" si="2"/>
        <v>0</v>
      </c>
    </row>
    <row r="14" spans="1:16" x14ac:dyDescent="0.45">
      <c r="A14" s="3">
        <v>10</v>
      </c>
      <c r="B14" s="3" t="s">
        <v>14</v>
      </c>
      <c r="C14" s="3" t="s">
        <v>13</v>
      </c>
      <c r="D14" s="3" t="s">
        <v>19</v>
      </c>
      <c r="E14" s="3" t="s">
        <v>23</v>
      </c>
      <c r="F14" s="7" t="s">
        <v>48</v>
      </c>
      <c r="G14" s="3">
        <v>100</v>
      </c>
      <c r="H14" s="3">
        <v>100</v>
      </c>
      <c r="I14" s="3">
        <v>80</v>
      </c>
      <c r="J14" s="3">
        <v>80</v>
      </c>
      <c r="K14" s="3">
        <f t="shared" si="3"/>
        <v>360</v>
      </c>
      <c r="L14" s="3">
        <f t="shared" si="1"/>
        <v>450</v>
      </c>
      <c r="M14" s="4"/>
      <c r="N14" s="6">
        <f t="shared" si="2"/>
        <v>0</v>
      </c>
    </row>
    <row r="15" spans="1:16" x14ac:dyDescent="0.45">
      <c r="A15" s="3">
        <v>11</v>
      </c>
      <c r="B15" s="3" t="s">
        <v>14</v>
      </c>
      <c r="C15" s="3" t="s">
        <v>21</v>
      </c>
      <c r="D15" s="3" t="s">
        <v>25</v>
      </c>
      <c r="E15" s="3"/>
      <c r="F15" s="7" t="s">
        <v>46</v>
      </c>
      <c r="G15" s="3">
        <v>33</v>
      </c>
      <c r="H15" s="3">
        <v>33</v>
      </c>
      <c r="I15" s="3">
        <v>33</v>
      </c>
      <c r="J15" s="3">
        <v>33</v>
      </c>
      <c r="K15" s="3">
        <f t="shared" si="3"/>
        <v>132</v>
      </c>
      <c r="L15" s="3">
        <f t="shared" si="1"/>
        <v>165</v>
      </c>
      <c r="M15" s="4"/>
      <c r="N15" s="6">
        <f t="shared" si="2"/>
        <v>0</v>
      </c>
    </row>
    <row r="16" spans="1:16" x14ac:dyDescent="0.45">
      <c r="A16" s="3">
        <v>12</v>
      </c>
      <c r="B16" s="3" t="s">
        <v>14</v>
      </c>
      <c r="C16" s="3" t="s">
        <v>21</v>
      </c>
      <c r="D16" s="3" t="s">
        <v>17</v>
      </c>
      <c r="E16" s="3" t="s">
        <v>18</v>
      </c>
      <c r="F16" s="7" t="s">
        <v>49</v>
      </c>
      <c r="G16" s="3">
        <v>33</v>
      </c>
      <c r="H16" s="3">
        <v>33</v>
      </c>
      <c r="I16" s="3">
        <v>33</v>
      </c>
      <c r="J16" s="3">
        <v>33</v>
      </c>
      <c r="K16" s="3">
        <f t="shared" si="3"/>
        <v>132</v>
      </c>
      <c r="L16" s="3">
        <f t="shared" si="1"/>
        <v>165</v>
      </c>
      <c r="M16" s="4"/>
      <c r="N16" s="6">
        <f t="shared" si="2"/>
        <v>0</v>
      </c>
    </row>
    <row r="17" spans="1:16" x14ac:dyDescent="0.45">
      <c r="A17" s="3">
        <v>13</v>
      </c>
      <c r="B17" s="3" t="s">
        <v>21</v>
      </c>
      <c r="C17" s="3" t="s">
        <v>26</v>
      </c>
      <c r="D17" s="3">
        <v>8</v>
      </c>
      <c r="E17" s="3" t="s">
        <v>23</v>
      </c>
      <c r="F17" s="7" t="s">
        <v>50</v>
      </c>
      <c r="G17" s="3">
        <v>15</v>
      </c>
      <c r="H17" s="3">
        <v>15</v>
      </c>
      <c r="I17" s="3">
        <v>15</v>
      </c>
      <c r="J17" s="3">
        <v>15</v>
      </c>
      <c r="K17" s="3">
        <f t="shared" si="3"/>
        <v>60</v>
      </c>
      <c r="L17" s="3">
        <f t="shared" si="1"/>
        <v>75</v>
      </c>
      <c r="M17" s="4"/>
      <c r="N17" s="6">
        <f t="shared" si="2"/>
        <v>0</v>
      </c>
    </row>
    <row r="18" spans="1:16" x14ac:dyDescent="0.45">
      <c r="A18" s="3">
        <v>14</v>
      </c>
      <c r="B18" s="3" t="s">
        <v>14</v>
      </c>
      <c r="C18" s="3" t="s">
        <v>21</v>
      </c>
      <c r="D18" s="3">
        <v>3</v>
      </c>
      <c r="E18" s="3" t="s">
        <v>23</v>
      </c>
      <c r="F18" s="7" t="s">
        <v>51</v>
      </c>
      <c r="G18" s="3">
        <v>33</v>
      </c>
      <c r="H18" s="3">
        <v>33</v>
      </c>
      <c r="I18" s="3">
        <v>33</v>
      </c>
      <c r="J18" s="3">
        <v>33</v>
      </c>
      <c r="K18" s="3">
        <f t="shared" si="3"/>
        <v>132</v>
      </c>
      <c r="L18" s="3">
        <f t="shared" si="1"/>
        <v>165</v>
      </c>
      <c r="M18" s="4"/>
      <c r="N18" s="6">
        <f t="shared" si="2"/>
        <v>0</v>
      </c>
    </row>
    <row r="19" spans="1:16" x14ac:dyDescent="0.45">
      <c r="A19" s="3">
        <v>15</v>
      </c>
      <c r="B19" s="3" t="s">
        <v>14</v>
      </c>
      <c r="C19" s="3" t="s">
        <v>21</v>
      </c>
      <c r="D19" s="3" t="s">
        <v>27</v>
      </c>
      <c r="E19" s="3" t="s">
        <v>23</v>
      </c>
      <c r="F19" s="7" t="s">
        <v>52</v>
      </c>
      <c r="G19" s="3">
        <v>33</v>
      </c>
      <c r="H19" s="3">
        <v>33</v>
      </c>
      <c r="I19" s="3">
        <v>33</v>
      </c>
      <c r="J19" s="3">
        <v>33</v>
      </c>
      <c r="K19" s="3">
        <f t="shared" si="3"/>
        <v>132</v>
      </c>
      <c r="L19" s="3">
        <f t="shared" si="1"/>
        <v>165</v>
      </c>
      <c r="M19" s="4"/>
      <c r="N19" s="6">
        <f t="shared" si="2"/>
        <v>0</v>
      </c>
    </row>
    <row r="20" spans="1:16" x14ac:dyDescent="0.45">
      <c r="A20" s="3">
        <v>16</v>
      </c>
      <c r="B20" s="3" t="s">
        <v>14</v>
      </c>
      <c r="C20" s="3" t="s">
        <v>28</v>
      </c>
      <c r="D20" s="3" t="s">
        <v>17</v>
      </c>
      <c r="E20" s="3" t="s">
        <v>18</v>
      </c>
      <c r="F20" s="7" t="s">
        <v>45</v>
      </c>
      <c r="G20" s="3">
        <v>8</v>
      </c>
      <c r="H20" s="3">
        <v>8</v>
      </c>
      <c r="I20" s="3">
        <v>8</v>
      </c>
      <c r="J20" s="3">
        <v>8</v>
      </c>
      <c r="K20" s="3">
        <f t="shared" si="3"/>
        <v>32</v>
      </c>
      <c r="L20" s="3">
        <f t="shared" si="1"/>
        <v>40</v>
      </c>
      <c r="M20" s="4"/>
      <c r="N20" s="6">
        <f t="shared" si="2"/>
        <v>0</v>
      </c>
    </row>
    <row r="21" spans="1:16" x14ac:dyDescent="0.45">
      <c r="A21" s="3">
        <v>17</v>
      </c>
      <c r="B21" s="3" t="s">
        <v>14</v>
      </c>
      <c r="C21" s="3" t="s">
        <v>21</v>
      </c>
      <c r="D21" s="3">
        <v>2</v>
      </c>
      <c r="E21" s="3" t="s">
        <v>23</v>
      </c>
      <c r="F21" s="7" t="s">
        <v>47</v>
      </c>
      <c r="G21" s="3">
        <v>33</v>
      </c>
      <c r="H21" s="3">
        <v>33</v>
      </c>
      <c r="I21" s="3">
        <v>33</v>
      </c>
      <c r="J21" s="3">
        <v>33</v>
      </c>
      <c r="K21" s="3">
        <f t="shared" si="3"/>
        <v>132</v>
      </c>
      <c r="L21" s="3">
        <f t="shared" si="1"/>
        <v>165</v>
      </c>
      <c r="M21" s="4"/>
      <c r="N21" s="6">
        <f t="shared" si="2"/>
        <v>0</v>
      </c>
    </row>
    <row r="22" spans="1:16" x14ac:dyDescent="0.45">
      <c r="A22" s="3">
        <v>18</v>
      </c>
      <c r="B22" s="3" t="s">
        <v>21</v>
      </c>
      <c r="C22" s="3" t="s">
        <v>29</v>
      </c>
      <c r="D22" s="3">
        <v>6</v>
      </c>
      <c r="E22" s="3" t="s">
        <v>23</v>
      </c>
      <c r="F22" s="7" t="s">
        <v>53</v>
      </c>
      <c r="G22" s="3">
        <v>15</v>
      </c>
      <c r="H22" s="3">
        <v>15</v>
      </c>
      <c r="I22" s="3">
        <v>15</v>
      </c>
      <c r="J22" s="3">
        <v>15</v>
      </c>
      <c r="K22" s="3">
        <f t="shared" si="3"/>
        <v>60</v>
      </c>
      <c r="L22" s="3">
        <f t="shared" si="1"/>
        <v>75</v>
      </c>
      <c r="M22" s="4"/>
      <c r="N22" s="6">
        <f t="shared" si="2"/>
        <v>0</v>
      </c>
    </row>
    <row r="23" spans="1:16" x14ac:dyDescent="0.45">
      <c r="A23" s="3">
        <v>19</v>
      </c>
      <c r="B23" s="3" t="s">
        <v>14</v>
      </c>
      <c r="C23" s="3" t="s">
        <v>30</v>
      </c>
      <c r="D23" s="3" t="s">
        <v>31</v>
      </c>
      <c r="E23" s="3" t="s">
        <v>23</v>
      </c>
      <c r="F23" s="7" t="s">
        <v>54</v>
      </c>
      <c r="G23" s="3">
        <v>30</v>
      </c>
      <c r="H23" s="3">
        <v>30</v>
      </c>
      <c r="I23" s="3">
        <v>30</v>
      </c>
      <c r="J23" s="3">
        <v>30</v>
      </c>
      <c r="K23" s="3">
        <f t="shared" si="3"/>
        <v>120</v>
      </c>
      <c r="L23" s="3">
        <f t="shared" si="1"/>
        <v>150</v>
      </c>
      <c r="M23" s="4"/>
      <c r="N23" s="6">
        <f t="shared" si="2"/>
        <v>0</v>
      </c>
    </row>
    <row r="24" spans="1:16" x14ac:dyDescent="0.45">
      <c r="A24" s="3">
        <v>20</v>
      </c>
      <c r="B24" s="3" t="s">
        <v>14</v>
      </c>
      <c r="C24" s="3" t="s">
        <v>30</v>
      </c>
      <c r="D24" s="3" t="s">
        <v>32</v>
      </c>
      <c r="E24" s="3"/>
      <c r="F24" s="3" t="s">
        <v>55</v>
      </c>
      <c r="G24" s="3">
        <v>30</v>
      </c>
      <c r="H24" s="3">
        <v>30</v>
      </c>
      <c r="I24" s="3">
        <v>30</v>
      </c>
      <c r="J24" s="3">
        <v>30</v>
      </c>
      <c r="K24" s="3">
        <f t="shared" si="3"/>
        <v>120</v>
      </c>
      <c r="L24" s="3">
        <f t="shared" si="1"/>
        <v>150</v>
      </c>
      <c r="M24" s="4"/>
      <c r="N24" s="6">
        <f t="shared" si="2"/>
        <v>0</v>
      </c>
    </row>
    <row r="25" spans="1:16" x14ac:dyDescent="0.45">
      <c r="A25" s="3">
        <v>21</v>
      </c>
      <c r="B25" s="3" t="s">
        <v>14</v>
      </c>
      <c r="C25" s="3" t="s">
        <v>24</v>
      </c>
      <c r="D25" s="3" t="s">
        <v>33</v>
      </c>
      <c r="E25" s="3"/>
      <c r="F25" s="7" t="s">
        <v>34</v>
      </c>
      <c r="G25" s="3">
        <v>10</v>
      </c>
      <c r="H25" s="3">
        <v>10</v>
      </c>
      <c r="I25" s="3">
        <v>10</v>
      </c>
      <c r="J25" s="3">
        <v>10</v>
      </c>
      <c r="K25" s="3">
        <f>G25+H25+I25+J25</f>
        <v>40</v>
      </c>
      <c r="L25" s="3">
        <f t="shared" si="1"/>
        <v>50</v>
      </c>
      <c r="M25" s="4"/>
      <c r="N25" s="6">
        <f t="shared" si="2"/>
        <v>0</v>
      </c>
      <c r="O25" s="17" t="s">
        <v>57</v>
      </c>
      <c r="P25" t="s">
        <v>61</v>
      </c>
    </row>
    <row r="26" spans="1:16" ht="10.050000000000001" customHeight="1" x14ac:dyDescent="0.45">
      <c r="K26" s="8"/>
      <c r="L26" s="8"/>
      <c r="M26" s="8"/>
      <c r="N26" s="9"/>
    </row>
    <row r="27" spans="1:16" x14ac:dyDescent="0.45">
      <c r="A27" s="24" t="s">
        <v>35</v>
      </c>
      <c r="B27" s="25"/>
      <c r="C27" s="25"/>
      <c r="D27" s="25"/>
      <c r="E27" s="25"/>
      <c r="F27" s="26"/>
      <c r="G27" s="5">
        <v>24</v>
      </c>
      <c r="H27" s="5">
        <v>24</v>
      </c>
      <c r="I27" s="5">
        <v>24</v>
      </c>
      <c r="J27" s="5">
        <v>24</v>
      </c>
      <c r="K27" s="3">
        <f>G27+H27+I27+J27</f>
        <v>96</v>
      </c>
      <c r="L27" s="3">
        <f>ROUNDUP((K27*1.15),0)</f>
        <v>111</v>
      </c>
      <c r="M27" s="4"/>
      <c r="N27" s="6">
        <f t="shared" si="2"/>
        <v>0</v>
      </c>
      <c r="O27" s="17" t="s">
        <v>58</v>
      </c>
      <c r="P27" t="s">
        <v>59</v>
      </c>
    </row>
    <row r="28" spans="1:16" x14ac:dyDescent="0.45">
      <c r="A28" s="27" t="s">
        <v>36</v>
      </c>
      <c r="B28" s="25"/>
      <c r="C28" s="25"/>
      <c r="D28" s="25"/>
      <c r="E28" s="25"/>
      <c r="F28" s="26"/>
      <c r="G28" s="5">
        <v>25</v>
      </c>
      <c r="H28" s="5">
        <v>25</v>
      </c>
      <c r="I28" s="5">
        <v>25</v>
      </c>
      <c r="J28" s="5">
        <v>25</v>
      </c>
      <c r="K28" s="3">
        <f>G28+H28+I28+J28</f>
        <v>100</v>
      </c>
      <c r="L28" s="3">
        <f>ROUNDUP((K28*1.15),0)</f>
        <v>115</v>
      </c>
      <c r="M28" s="4"/>
      <c r="N28" s="6">
        <f t="shared" si="2"/>
        <v>0</v>
      </c>
    </row>
    <row r="29" spans="1:16" ht="14.65" thickBot="1" x14ac:dyDescent="0.5">
      <c r="N29" s="9"/>
    </row>
    <row r="30" spans="1:16" ht="18.399999999999999" thickBot="1" x14ac:dyDescent="0.6">
      <c r="A30" s="10"/>
      <c r="B30" s="11"/>
      <c r="C30" s="12" t="s">
        <v>37</v>
      </c>
      <c r="D30" s="11"/>
      <c r="E30" s="11"/>
      <c r="F30" s="11"/>
      <c r="G30" s="11"/>
      <c r="H30" s="11"/>
      <c r="I30" s="11"/>
      <c r="J30" s="11"/>
      <c r="K30" s="11"/>
      <c r="L30" s="11"/>
      <c r="M30" s="13"/>
      <c r="N30" s="14">
        <f>SUM(N5:N28)</f>
        <v>0</v>
      </c>
    </row>
  </sheetData>
  <mergeCells count="14">
    <mergeCell ref="A27:F27"/>
    <mergeCell ref="A28:F28"/>
    <mergeCell ref="A3:A4"/>
    <mergeCell ref="B3:C3"/>
    <mergeCell ref="G3:J3"/>
    <mergeCell ref="N3:N4"/>
    <mergeCell ref="D5:N5"/>
    <mergeCell ref="D10:N10"/>
    <mergeCell ref="K3:K4"/>
    <mergeCell ref="D3:D4"/>
    <mergeCell ref="E3:E4"/>
    <mergeCell ref="F3:F4"/>
    <mergeCell ref="M3:M4"/>
    <mergeCell ref="L3:L4"/>
  </mergeCells>
  <phoneticPr fontId="2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015DEF-1942-434B-AA40-2490BF0C2D0C}">
  <ds:schemaRefs>
    <ds:schemaRef ds:uri="http://schemas.microsoft.com/office/2006/metadata/properties"/>
    <ds:schemaRef ds:uri="http://schemas.microsoft.com/office/infopath/2007/PartnerControls"/>
    <ds:schemaRef ds:uri="14d87ee8-dabd-4110-9a84-8bff7c3c900d"/>
    <ds:schemaRef ds:uri="302def03-7c2f-41e7-94bd-b11a4e809b05"/>
  </ds:schemaRefs>
</ds:datastoreItem>
</file>

<file path=customXml/itemProps2.xml><?xml version="1.0" encoding="utf-8"?>
<ds:datastoreItem xmlns:ds="http://schemas.openxmlformats.org/officeDocument/2006/customXml" ds:itemID="{CACFC65E-270D-4672-AB27-1A74E06FBE68}"/>
</file>

<file path=customXml/itemProps3.xml><?xml version="1.0" encoding="utf-8"?>
<ds:datastoreItem xmlns:ds="http://schemas.openxmlformats.org/officeDocument/2006/customXml" ds:itemID="{BBF8C8D7-7379-4F4D-96D7-EBAED32D0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 _</dc:creator>
  <cp:keywords/>
  <dc:description/>
  <cp:lastModifiedBy>Lucie Lukášová</cp:lastModifiedBy>
  <cp:revision/>
  <dcterms:created xsi:type="dcterms:W3CDTF">2025-10-08T13:02:45Z</dcterms:created>
  <dcterms:modified xsi:type="dcterms:W3CDTF">2026-01-11T08:39:42Z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